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675" yWindow="-15" windowWidth="6570" windowHeight="12075"/>
  </bookViews>
  <sheets>
    <sheet name="CS Response Time" sheetId="1" r:id="rId1"/>
  </sheets>
  <calcPr calcId="125725"/>
</workbook>
</file>

<file path=xl/calcChain.xml><?xml version="1.0" encoding="utf-8"?>
<calcChain xmlns="http://schemas.openxmlformats.org/spreadsheetml/2006/main">
  <c r="B25" i="1"/>
  <c r="A25"/>
  <c r="B26"/>
  <c r="B27"/>
  <c r="B10"/>
  <c r="B19"/>
  <c r="B20"/>
  <c r="B21"/>
  <c r="B22"/>
  <c r="B23"/>
  <c r="B24"/>
  <c r="B18"/>
  <c r="B16"/>
  <c r="B28" l="1"/>
  <c r="B29"/>
</calcChain>
</file>

<file path=xl/comments1.xml><?xml version="1.0" encoding="utf-8"?>
<comments xmlns="http://schemas.openxmlformats.org/spreadsheetml/2006/main">
  <authors>
    <author>x0180277</author>
  </authors>
  <commentList>
    <comment ref="A10" authorId="0">
      <text>
        <r>
          <rPr>
            <b/>
            <sz val="8"/>
            <color indexed="81"/>
            <rFont val="Tahoma"/>
            <family val="2"/>
          </rPr>
          <t>20 when CHAN_BW.ADC_CIC_DECFACT is 0, and 32 when CHAN_BW.ADC_CIC_DECFACT is 1.</t>
        </r>
      </text>
    </comment>
    <comment ref="A15" authorId="0">
      <text>
        <r>
          <rPr>
            <b/>
            <sz val="8"/>
            <color indexed="81"/>
            <rFont val="Tahoma"/>
            <family val="2"/>
          </rPr>
          <t>Only needed when calculating CS response time and number of AGC_UPDATE pulses is known.</t>
        </r>
      </text>
    </comment>
  </commentList>
</comments>
</file>

<file path=xl/sharedStrings.xml><?xml version="1.0" encoding="utf-8"?>
<sst xmlns="http://schemas.openxmlformats.org/spreadsheetml/2006/main" count="28" uniqueCount="28">
  <si>
    <t>XOSC frequency [MHz]</t>
  </si>
  <si>
    <t>DCFILT_CFG.DCFILT_BW</t>
  </si>
  <si>
    <t>DCFILT_CFG.DCFILT_FREEZE_COEFF</t>
  </si>
  <si>
    <t>MDMCFG1.CARRIER_SENSE_GATE</t>
  </si>
  <si>
    <t>CHAN_BW.CHFILT_BYPASS</t>
  </si>
  <si>
    <t>AGC_CFG1.AGC_WIN_SIZE</t>
  </si>
  <si>
    <t>AGC_CFG1.SETTLE_WAIT</t>
  </si>
  <si>
    <t>AGC_CFG0.RSSI_VALID_CNT</t>
  </si>
  <si>
    <t>Channel Bandwidth [kHz]</t>
  </si>
  <si>
    <t>CHAN_BW.BB_CIC_DECFACT</t>
  </si>
  <si>
    <t>CHAN_BW.ADC_CIC_DECFACT</t>
  </si>
  <si>
    <t>D0 [us]</t>
  </si>
  <si>
    <t>D1 [us]</t>
  </si>
  <si>
    <t>D2 [us]</t>
  </si>
  <si>
    <t>D3 [us]</t>
  </si>
  <si>
    <t>D4 [us]</t>
  </si>
  <si>
    <t>D5 [us]</t>
  </si>
  <si>
    <t>D6 [us]</t>
  </si>
  <si>
    <t>Settings</t>
  </si>
  <si>
    <t>Results</t>
  </si>
  <si>
    <t>Decimation factor</t>
  </si>
  <si>
    <t>T1</t>
  </si>
  <si>
    <t>T2</t>
  </si>
  <si>
    <t># of AGC_UPDATE pulses</t>
  </si>
  <si>
    <t>CS response time (AGC_UPDATE pulses is known)</t>
  </si>
  <si>
    <t>Max CS Response Time</t>
  </si>
  <si>
    <t>This EXCEL worksheet can be used to calculate the CS Response Time for CC112X.</t>
  </si>
  <si>
    <t>It is only for calculating response time based on settings from SmartRF studio</t>
  </si>
</sst>
</file>

<file path=xl/styles.xml><?xml version="1.0" encoding="utf-8"?>
<styleSheet xmlns="http://schemas.openxmlformats.org/spreadsheetml/2006/main">
  <numFmts count="1">
    <numFmt numFmtId="164" formatCode="0.000&quot;µs&quot;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/>
    <xf numFmtId="0" fontId="3" fillId="0" borderId="3" xfId="0" applyFont="1" applyBorder="1"/>
    <xf numFmtId="0" fontId="2" fillId="0" borderId="5" xfId="0" applyFont="1" applyBorder="1"/>
    <xf numFmtId="0" fontId="3" fillId="0" borderId="5" xfId="0" applyFont="1" applyBorder="1"/>
    <xf numFmtId="0" fontId="4" fillId="0" borderId="1" xfId="0" applyFont="1" applyBorder="1"/>
    <xf numFmtId="0" fontId="4" fillId="0" borderId="3" xfId="0" applyFont="1" applyBorder="1"/>
    <xf numFmtId="0" fontId="0" fillId="2" borderId="8" xfId="0" applyFill="1" applyBorder="1"/>
    <xf numFmtId="0" fontId="1" fillId="2" borderId="7" xfId="0" applyFont="1" applyFill="1" applyBorder="1"/>
    <xf numFmtId="0" fontId="2" fillId="0" borderId="7" xfId="0" applyFont="1" applyBorder="1"/>
    <xf numFmtId="0" fontId="0" fillId="3" borderId="4" xfId="0" applyFill="1" applyBorder="1" applyAlignment="1">
      <alignment horizontal="right"/>
    </xf>
    <xf numFmtId="0" fontId="0" fillId="0" borderId="0" xfId="0" applyBorder="1"/>
    <xf numFmtId="0" fontId="3" fillId="0" borderId="7" xfId="0" applyFont="1" applyBorder="1"/>
    <xf numFmtId="0" fontId="3" fillId="0" borderId="1" xfId="0" applyFont="1" applyFill="1" applyBorder="1"/>
    <xf numFmtId="0" fontId="3" fillId="0" borderId="7" xfId="0" applyFont="1" applyFill="1" applyBorder="1"/>
    <xf numFmtId="0" fontId="0" fillId="3" borderId="0" xfId="0" applyFill="1"/>
    <xf numFmtId="0" fontId="0" fillId="3" borderId="6" xfId="0" applyFill="1" applyBorder="1"/>
    <xf numFmtId="164" fontId="3" fillId="3" borderId="4" xfId="0" applyNumberFormat="1" applyFont="1" applyFill="1" applyBorder="1" applyAlignment="1">
      <alignment horizontal="right"/>
    </xf>
    <xf numFmtId="164" fontId="3" fillId="3" borderId="8" xfId="0" applyNumberFormat="1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/>
    </xf>
    <xf numFmtId="164" fontId="5" fillId="3" borderId="8" xfId="0" applyNumberFormat="1" applyFont="1" applyFill="1" applyBorder="1" applyAlignment="1">
      <alignment horizontal="right"/>
    </xf>
    <xf numFmtId="0" fontId="0" fillId="0" borderId="4" xfId="0" applyBorder="1" applyProtection="1">
      <protection locked="0"/>
    </xf>
    <xf numFmtId="0" fontId="0" fillId="0" borderId="2" xfId="0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zoomScaleNormal="100" workbookViewId="0">
      <selection activeCell="B26" sqref="B26"/>
    </sheetView>
  </sheetViews>
  <sheetFormatPr defaultRowHeight="15"/>
  <cols>
    <col min="1" max="1" width="39.85546875" bestFit="1" customWidth="1"/>
    <col min="2" max="2" width="13.85546875" bestFit="1" customWidth="1"/>
    <col min="15" max="15" width="33.7109375" bestFit="1" customWidth="1"/>
    <col min="16" max="16" width="6" bestFit="1" customWidth="1"/>
  </cols>
  <sheetData>
    <row r="1" spans="1:7">
      <c r="A1" t="s">
        <v>26</v>
      </c>
    </row>
    <row r="2" spans="1:7">
      <c r="A2" t="s">
        <v>27</v>
      </c>
    </row>
    <row r="3" spans="1:7">
      <c r="A3" s="8" t="s">
        <v>18</v>
      </c>
      <c r="B3" s="7"/>
    </row>
    <row r="4" spans="1:7">
      <c r="A4" s="5" t="s">
        <v>0</v>
      </c>
      <c r="B4" s="23">
        <v>32</v>
      </c>
    </row>
    <row r="5" spans="1:7">
      <c r="A5" s="6" t="s">
        <v>1</v>
      </c>
      <c r="B5" s="22">
        <v>4</v>
      </c>
    </row>
    <row r="6" spans="1:7">
      <c r="A6" s="6" t="s">
        <v>2</v>
      </c>
      <c r="B6" s="22">
        <v>0</v>
      </c>
    </row>
    <row r="7" spans="1:7">
      <c r="A7" s="6" t="s">
        <v>3</v>
      </c>
      <c r="B7" s="22">
        <v>0</v>
      </c>
    </row>
    <row r="8" spans="1:7">
      <c r="A8" s="6" t="s">
        <v>9</v>
      </c>
      <c r="B8" s="22">
        <v>1</v>
      </c>
      <c r="F8" s="11"/>
      <c r="G8" s="11"/>
    </row>
    <row r="9" spans="1:7">
      <c r="A9" s="6" t="s">
        <v>10</v>
      </c>
      <c r="B9" s="22">
        <v>0</v>
      </c>
    </row>
    <row r="10" spans="1:7">
      <c r="A10" s="6" t="s">
        <v>20</v>
      </c>
      <c r="B10" s="10">
        <f>IF(B9=0,20,IF(B9=1,32,"ERR"))</f>
        <v>20</v>
      </c>
    </row>
    <row r="11" spans="1:7">
      <c r="A11" s="6" t="s">
        <v>4</v>
      </c>
      <c r="B11" s="22">
        <v>1</v>
      </c>
    </row>
    <row r="12" spans="1:7">
      <c r="A12" s="6" t="s">
        <v>5</v>
      </c>
      <c r="B12" s="22">
        <v>0</v>
      </c>
    </row>
    <row r="13" spans="1:7">
      <c r="A13" s="6" t="s">
        <v>6</v>
      </c>
      <c r="B13" s="22">
        <v>0</v>
      </c>
    </row>
    <row r="14" spans="1:7">
      <c r="A14" s="6" t="s">
        <v>7</v>
      </c>
      <c r="B14" s="22">
        <v>0</v>
      </c>
    </row>
    <row r="15" spans="1:7">
      <c r="A15" s="6" t="s">
        <v>23</v>
      </c>
      <c r="B15" s="22">
        <v>1</v>
      </c>
    </row>
    <row r="16" spans="1:7">
      <c r="A16" s="3" t="s">
        <v>8</v>
      </c>
      <c r="B16" s="16">
        <f>B4/((IF(B8=0,1,B8))*(20+12*B9))/8*1000</f>
        <v>200</v>
      </c>
    </row>
    <row r="17" spans="1:2">
      <c r="A17" s="8" t="s">
        <v>19</v>
      </c>
      <c r="B17" s="7"/>
    </row>
    <row r="18" spans="1:2">
      <c r="A18" s="2" t="s">
        <v>11</v>
      </c>
      <c r="B18" s="17">
        <f>(16*(20+12*B9)+74)/B4</f>
        <v>12.3125</v>
      </c>
    </row>
    <row r="19" spans="1:2">
      <c r="A19" s="2" t="s">
        <v>12</v>
      </c>
      <c r="B19" s="17">
        <f>(1-B6)*(62+B7*(2^(5+(IF(B5&gt;4,4,B5)))-1))*(20+12*B9)*2/B4</f>
        <v>77.5</v>
      </c>
    </row>
    <row r="20" spans="1:2">
      <c r="A20" s="2" t="s">
        <v>13</v>
      </c>
      <c r="B20" s="17">
        <f>((62+B7*(2^(5+(IF(B5&gt;4,4,B5)))-1))*(20+12*B9)*2)/B4</f>
        <v>77.5</v>
      </c>
    </row>
    <row r="21" spans="1:2">
      <c r="A21" s="2" t="s">
        <v>14</v>
      </c>
      <c r="B21" s="17">
        <f>(16*(IF(B8=0,1,B8))-2)*(20+12*B9)*2/B4</f>
        <v>17.5</v>
      </c>
    </row>
    <row r="22" spans="1:2">
      <c r="A22" s="2" t="s">
        <v>15</v>
      </c>
      <c r="B22" s="17">
        <f>(35-B6)*(20+12*B9)*2/B4</f>
        <v>43.75</v>
      </c>
    </row>
    <row r="23" spans="1:2">
      <c r="A23" s="2" t="s">
        <v>16</v>
      </c>
      <c r="B23" s="17">
        <f>68*(IF(B8=0,1,B8))*(20+12*B9)/B4</f>
        <v>42.5</v>
      </c>
    </row>
    <row r="24" spans="1:2">
      <c r="A24" s="4" t="s">
        <v>17</v>
      </c>
      <c r="B24" s="17">
        <f>((IF(B8=0,1,B8))-2)*(20+12*B9)*2/B4</f>
        <v>-1.25</v>
      </c>
    </row>
    <row r="25" spans="1:2">
      <c r="A25" s="12" t="str">
        <f>IF((AND(B11=0,( (IF(B8&gt;1,1,0))=0))),( "T0 = D0+D2+D4 "),IF((AND(B11=0,( (IF(B8&gt;1,1,0))=1))),( "T0 = D0+D1+D3+D5 "),IF((AND(B11=1,( (IF(B8&gt;1,1,0))=0))), "T0 = D0+D1",IF((AND(B11=1,( (IF(B8&gt;1,1,0))=1))),( "T0 = D0+D1+D6 ")))))</f>
        <v>T0 = D0+D1</v>
      </c>
      <c r="B25" s="18">
        <f>IF((AND(B11=0,( (IF(B8&gt;1,1,0))=0))),( SUM(B18,B20,B22)),IF((AND(B11=0,( (IF(B8&gt;1,1,0))=1))),( SUM(B18,B19,B21,B23)),IF((AND(B11=1,( (IF(B8&gt;1,1,0))=0))), ( SUM(B18,B19)),IF((AND(B11=1,( (IF(B8&gt;1,1,0))=1))),( SUM(B18,B19,B24))))))</f>
        <v>89.8125</v>
      </c>
    </row>
    <row r="26" spans="1:2">
      <c r="A26" s="13" t="s">
        <v>21</v>
      </c>
      <c r="B26" s="19">
        <f>((16*B13+48)*B8*B10)/B4</f>
        <v>30</v>
      </c>
    </row>
    <row r="27" spans="1:2">
      <c r="A27" s="14" t="s">
        <v>22</v>
      </c>
      <c r="B27" s="18">
        <f>((2^(B12+4))*(B8*B10)+46)/(32)</f>
        <v>11.4375</v>
      </c>
    </row>
    <row r="28" spans="1:2">
      <c r="A28" s="1" t="s">
        <v>24</v>
      </c>
      <c r="B28" s="20">
        <f>B25+B27*((2^B14)+1)+B26*B15</f>
        <v>142.6875</v>
      </c>
    </row>
    <row r="29" spans="1:2">
      <c r="A29" s="9" t="s">
        <v>25</v>
      </c>
      <c r="B29" s="21">
        <f>B25+(B26+B27)*((2^B14)+1)</f>
        <v>172.6875</v>
      </c>
    </row>
    <row r="33" spans="2:2">
      <c r="B33" s="15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 Response Time</vt:lpstr>
    </vt:vector>
  </TitlesOfParts>
  <Company>Texas Instruments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x0180277</dc:creator>
  <cp:lastModifiedBy>x0180277</cp:lastModifiedBy>
  <cp:lastPrinted>2012-09-06T13:55:54Z</cp:lastPrinted>
  <dcterms:created xsi:type="dcterms:W3CDTF">2012-09-06T13:00:46Z</dcterms:created>
  <dcterms:modified xsi:type="dcterms:W3CDTF">2012-11-18T16:20:36Z</dcterms:modified>
</cp:coreProperties>
</file>